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tabRatio="1000" firstSheet="1" activeTab="6"/>
  </bookViews>
  <sheets>
    <sheet name="Total Lost Days" sheetId="1" r:id="rId1"/>
    <sheet name="Total Medical Costs" sheetId="2" r:id="rId2"/>
    <sheet name="Avg lost days and costs per Dx" sheetId="3" r:id="rId3"/>
    <sheet name="354" sheetId="4" r:id="rId4"/>
    <sheet name="722" sheetId="5" r:id="rId5"/>
    <sheet name="722.1" sheetId="6" r:id="rId6"/>
    <sheet name="726.32" sheetId="7" r:id="rId7"/>
    <sheet name="726.2" sheetId="8" r:id="rId8"/>
    <sheet name="840.6" sheetId="9" r:id="rId9"/>
    <sheet name="726.1" sheetId="10" r:id="rId10"/>
    <sheet name="840" sheetId="11" r:id="rId11"/>
    <sheet name="836" sheetId="12" r:id="rId12"/>
    <sheet name="840.9" sheetId="13" r:id="rId13"/>
    <sheet name="844.9" sheetId="14" r:id="rId14"/>
    <sheet name="845" sheetId="15" r:id="rId15"/>
    <sheet name="846" sheetId="16" r:id="rId16"/>
    <sheet name="847" sheetId="17" r:id="rId17"/>
    <sheet name="847.1" sheetId="18" r:id="rId18"/>
    <sheet name="847.2" sheetId="19" r:id="rId19"/>
    <sheet name="Summary" sheetId="20" r:id="rId20"/>
  </sheets>
  <definedNames>
    <definedName name="_xlnm.Print_Area" localSheetId="2">'Avg lost days and costs per Dx'!$A$1:$F$82</definedName>
    <definedName name="_xlnm.Print_Titles" localSheetId="2">'Avg lost days and costs per Dx'!$1:$3</definedName>
  </definedNames>
  <calcPr fullCalcOnLoad="1"/>
</workbook>
</file>

<file path=xl/sharedStrings.xml><?xml version="1.0" encoding="utf-8"?>
<sst xmlns="http://schemas.openxmlformats.org/spreadsheetml/2006/main" count="141" uniqueCount="20">
  <si>
    <t>Total Lost days</t>
  </si>
  <si>
    <t>Pre Pilot</t>
  </si>
  <si>
    <t>Post Pilot</t>
  </si>
  <si>
    <t>Total Medical Costs in $</t>
  </si>
  <si>
    <t>Average Medical Costs per Claim in $</t>
  </si>
  <si>
    <t xml:space="preserve">Total # of Claims measured </t>
  </si>
  <si>
    <t>Average Lost Days per Claim</t>
  </si>
  <si>
    <t>Average Lost Days and Average Medical Costs per Diagnosis</t>
  </si>
  <si>
    <t>Pre-Pilot Population of Claims measured have a DOI between 5/1/03 and 8/1/03</t>
  </si>
  <si>
    <t>Post-Pilot Population of Claims measured have a DOI between 5/1/04 and 8/1/04</t>
  </si>
  <si>
    <t>Total # of Claims measured</t>
  </si>
  <si>
    <t>Totals</t>
  </si>
  <si>
    <t>Savings</t>
  </si>
  <si>
    <t>Percent Savings</t>
  </si>
  <si>
    <t>Indemnity Costs</t>
  </si>
  <si>
    <t>Total Costs</t>
  </si>
  <si>
    <t>Total Savings</t>
  </si>
  <si>
    <t>Pre-Pilot</t>
  </si>
  <si>
    <t>Post-Pilot</t>
  </si>
  <si>
    <t>Total Lost 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</si>
</sst>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 horizontal="right" wrapText="1"/>
    </xf>
    <xf numFmtId="2" fontId="0" fillId="33" borderId="10" xfId="0" applyNumberForma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vertical="top" wrapText="1"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3" fontId="2" fillId="35" borderId="10" xfId="0" applyNumberFormat="1" applyFont="1" applyFill="1" applyBorder="1" applyAlignment="1">
      <alignment horizontal="right"/>
    </xf>
    <xf numFmtId="165" fontId="2" fillId="35" borderId="10" xfId="0" applyNumberFormat="1" applyFont="1" applyFill="1" applyBorder="1" applyAlignment="1">
      <alignment horizontal="right"/>
    </xf>
    <xf numFmtId="9" fontId="2" fillId="35" borderId="10" xfId="0" applyNumberFormat="1" applyFont="1" applyFill="1" applyBorder="1" applyAlignment="1">
      <alignment horizontal="right"/>
    </xf>
    <xf numFmtId="165" fontId="2" fillId="35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34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worksheet" Target="worksheets/sheet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Lost Days Ohio ODG Pilot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886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Pre-Pilot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Summary!$B$1</c:f>
              <c:strCache>
                <c:ptCount val="1"/>
                <c:pt idx="0">
                  <c:v>Total Lost Days</c:v>
                </c:pt>
              </c:strCache>
            </c:strRef>
          </c:cat>
          <c:val>
            <c:numRef>
              <c:f>Summary!$B$2</c:f>
              <c:numCache>
                <c:ptCount val="1"/>
                <c:pt idx="0">
                  <c:v>116729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Post-Pilot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Summary!$B$1</c:f>
              <c:strCache>
                <c:ptCount val="1"/>
                <c:pt idx="0">
                  <c:v>Total Lost Days</c:v>
                </c:pt>
              </c:strCache>
            </c:strRef>
          </c:cat>
          <c:val>
            <c:numRef>
              <c:f>Summary!$B$3</c:f>
              <c:numCache>
                <c:ptCount val="1"/>
                <c:pt idx="0">
                  <c:v>36143</c:v>
                </c:pt>
              </c:numCache>
            </c:numRef>
          </c:val>
          <c:shape val="box"/>
        </c:ser>
        <c:shape val="box"/>
        <c:axId val="6070087"/>
        <c:axId val="54630784"/>
      </c:bar3D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30784"/>
        <c:crosses val="autoZero"/>
        <c:auto val="1"/>
        <c:lblOffset val="100"/>
        <c:tickLblSkip val="1"/>
        <c:noMultiLvlLbl val="0"/>
      </c:catAx>
      <c:valAx>
        <c:axId val="5463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509"/>
          <c:w val="0.085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840 Sprains and Strains of Shoulder and Upper Arm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886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Dx'!$A$41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Dx'!$B$40:$C$40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Dx'!$B$41:$C$41</c:f>
              <c:numCache>
                <c:ptCount val="2"/>
                <c:pt idx="0">
                  <c:v>85</c:v>
                </c:pt>
                <c:pt idx="1">
                  <c:v>2951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Dx'!$A$42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Dx'!$B$40:$C$40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Dx'!$B$42:$C$42</c:f>
              <c:numCache>
                <c:ptCount val="2"/>
                <c:pt idx="0">
                  <c:v>14</c:v>
                </c:pt>
                <c:pt idx="1">
                  <c:v>2343</c:v>
                </c:pt>
              </c:numCache>
            </c:numRef>
          </c:val>
          <c:shape val="box"/>
        </c:ser>
        <c:shape val="box"/>
        <c:axId val="7875537"/>
        <c:axId val="3770970"/>
      </c:bar3D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5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28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836 Dislocation of Knee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Dx'!$A$46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Dx'!$B$45:$C$45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Dx'!$B$46:$C$46</c:f>
              <c:numCache>
                <c:ptCount val="2"/>
                <c:pt idx="0">
                  <c:v>154</c:v>
                </c:pt>
                <c:pt idx="1">
                  <c:v>10060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Dx'!$A$47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Dx'!$B$45:$C$45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Dx'!$B$47:$C$47</c:f>
              <c:numCache>
                <c:ptCount val="2"/>
                <c:pt idx="0">
                  <c:v>115</c:v>
                </c:pt>
                <c:pt idx="1">
                  <c:v>6435</c:v>
                </c:pt>
              </c:numCache>
            </c:numRef>
          </c:val>
          <c:shape val="box"/>
        </c:ser>
        <c:shape val="box"/>
        <c:axId val="33938731"/>
        <c:axId val="37013124"/>
      </c:bar3D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13124"/>
        <c:crosses val="autoZero"/>
        <c:auto val="1"/>
        <c:lblOffset val="100"/>
        <c:tickLblSkip val="1"/>
        <c:noMultiLvlLbl val="0"/>
      </c:catAx>
      <c:valAx>
        <c:axId val="3701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8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 Costs per Dx: 840.9 Sprain of Unspecified Site of Shoulder and Upper Arm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886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Dx'!$A$56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Dx'!$B$55:$C$55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Dx'!$B$56:$C$56</c:f>
              <c:numCache>
                <c:ptCount val="2"/>
                <c:pt idx="0">
                  <c:v>89</c:v>
                </c:pt>
                <c:pt idx="1">
                  <c:v>5516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Dx'!$A$57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Dx'!$B$55:$C$55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Dx'!$B$57:$C$57</c:f>
              <c:numCache>
                <c:ptCount val="2"/>
                <c:pt idx="0">
                  <c:v>26</c:v>
                </c:pt>
                <c:pt idx="1">
                  <c:v>2000</c:v>
                </c:pt>
              </c:numCache>
            </c:numRef>
          </c:val>
          <c:shape val="box"/>
        </c:ser>
        <c:shape val="box"/>
        <c:axId val="64682661"/>
        <c:axId val="45273038"/>
      </c:bar3D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2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28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844.9 Sprain of Unspecified Site of Knee and Leg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886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Dx'!$A$61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Dx'!$B$60:$C$60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Dx'!$B$61:$C$61</c:f>
              <c:numCache>
                <c:ptCount val="2"/>
                <c:pt idx="0">
                  <c:v>92</c:v>
                </c:pt>
                <c:pt idx="1">
                  <c:v>5496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Dx'!$A$62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Dx'!$B$60:$C$60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Dx'!$B$62:$C$62</c:f>
              <c:numCache>
                <c:ptCount val="2"/>
                <c:pt idx="0">
                  <c:v>24</c:v>
                </c:pt>
                <c:pt idx="1">
                  <c:v>1990</c:v>
                </c:pt>
              </c:numCache>
            </c:numRef>
          </c:val>
          <c:shape val="box"/>
        </c:ser>
        <c:shape val="box"/>
        <c:axId val="4804159"/>
        <c:axId val="43237432"/>
      </c:bar3D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28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845 Sprains of Ankle and Foot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Dx'!$A$66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Dx'!$B$65:$C$65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Dx'!$B$66:$C$66</c:f>
              <c:numCache>
                <c:ptCount val="2"/>
                <c:pt idx="0">
                  <c:v>18</c:v>
                </c:pt>
                <c:pt idx="1">
                  <c:v>3205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Dx'!$A$67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Dx'!$B$65:$C$65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Dx'!$B$67:$C$67</c:f>
              <c:numCache>
                <c:ptCount val="2"/>
                <c:pt idx="0">
                  <c:v>12</c:v>
                </c:pt>
                <c:pt idx="1">
                  <c:v>848</c:v>
                </c:pt>
              </c:numCache>
            </c:numRef>
          </c:val>
          <c:shape val="box"/>
        </c:ser>
        <c:shape val="box"/>
        <c:axId val="53592569"/>
        <c:axId val="12571074"/>
      </c:bar3D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71074"/>
        <c:crosses val="autoZero"/>
        <c:auto val="1"/>
        <c:lblOffset val="100"/>
        <c:tickLblSkip val="1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846 Sprains of Sacroiliac Region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Dx'!$A$71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Dx'!$B$70:$C$70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Dx'!$B$71:$C$71</c:f>
              <c:numCache>
                <c:ptCount val="2"/>
                <c:pt idx="0">
                  <c:v>122</c:v>
                </c:pt>
                <c:pt idx="1">
                  <c:v>6590.43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Dx'!$A$72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Dx'!$B$70:$C$70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Dx'!$B$72:$C$72</c:f>
              <c:numCache>
                <c:ptCount val="2"/>
                <c:pt idx="0">
                  <c:v>32</c:v>
                </c:pt>
                <c:pt idx="1">
                  <c:v>2172.95</c:v>
                </c:pt>
              </c:numCache>
            </c:numRef>
          </c:val>
          <c:shape val="box"/>
        </c:ser>
        <c:shape val="box"/>
        <c:axId val="46030803"/>
        <c:axId val="11624044"/>
      </c:bar3D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847 Sprains of Other and Unspecified Parts of the Back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886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Dx'!$A$76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Dx'!$B$75:$C$75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Dx'!$B$76:$C$76</c:f>
              <c:numCache>
                <c:ptCount val="2"/>
                <c:pt idx="0">
                  <c:v>91</c:v>
                </c:pt>
                <c:pt idx="1">
                  <c:v>5186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Dx'!$A$77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Dx'!$B$75:$C$75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Dx'!$B$77:$C$77</c:f>
              <c:numCache>
                <c:ptCount val="2"/>
                <c:pt idx="0">
                  <c:v>28</c:v>
                </c:pt>
                <c:pt idx="1">
                  <c:v>2782</c:v>
                </c:pt>
              </c:numCache>
            </c:numRef>
          </c:val>
          <c:shape val="box"/>
        </c:ser>
        <c:shape val="box"/>
        <c:axId val="37507533"/>
        <c:axId val="2023478"/>
      </c:bar3D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28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847.1 Sprain Thoracic Region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Dx'!$A$81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Dx'!$B$80:$C$80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Dx'!$B$81:$C$81</c:f>
              <c:numCache>
                <c:ptCount val="2"/>
                <c:pt idx="0">
                  <c:v>69</c:v>
                </c:pt>
                <c:pt idx="1">
                  <c:v>4511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Dx'!$A$82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Dx'!$B$80:$C$80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Dx'!$B$82:$C$82</c:f>
              <c:numCache>
                <c:ptCount val="2"/>
                <c:pt idx="0">
                  <c:v>25</c:v>
                </c:pt>
                <c:pt idx="1">
                  <c:v>2124</c:v>
                </c:pt>
              </c:numCache>
            </c:numRef>
          </c:val>
          <c:shape val="box"/>
        </c:ser>
        <c:shape val="box"/>
        <c:axId val="18211303"/>
        <c:axId val="29684000"/>
      </c:bar3D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84000"/>
        <c:crosses val="autoZero"/>
        <c:auto val="1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11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847.2 Lumbar Sprain/Strain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8892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v>Pre pilot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Dx'!$B$84:$C$84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Dx'!$B$85:$C$85</c:f>
              <c:numCache>
                <c:ptCount val="2"/>
                <c:pt idx="0">
                  <c:v>126</c:v>
                </c:pt>
                <c:pt idx="1">
                  <c:v>5317</c:v>
                </c:pt>
              </c:numCache>
            </c:numRef>
          </c:val>
          <c:shape val="box"/>
        </c:ser>
        <c:ser>
          <c:idx val="1"/>
          <c:order val="1"/>
          <c:tx>
            <c:v>Post pilot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Dx'!$B$84:$C$84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Dx'!$B$86:$C$86</c:f>
              <c:numCache>
                <c:ptCount val="2"/>
                <c:pt idx="0">
                  <c:v>29</c:v>
                </c:pt>
                <c:pt idx="1">
                  <c:v>2074</c:v>
                </c:pt>
              </c:numCache>
            </c:numRef>
          </c:val>
          <c:shape val="box"/>
        </c:ser>
        <c:shape val="box"/>
        <c:axId val="65829409"/>
        <c:axId val="55593770"/>
      </c:bar3D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93770"/>
        <c:crosses val="autoZero"/>
        <c:auto val="1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75"/>
          <c:y val="0.508"/>
          <c:w val="0.08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Medical Costs Ohio ODG Pilot</a:t>
            </a:r>
          </a:p>
        </c:rich>
      </c:tx>
      <c:layout>
        <c:manualLayout>
          <c:xMode val="factor"/>
          <c:yMode val="factor"/>
          <c:x val="0.00225"/>
          <c:y val="-0.019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"/>
          <c:y val="0.12475"/>
          <c:w val="0.8832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Summary!$C$2</c:f>
              <c:strCache>
                <c:ptCount val="1"/>
                <c:pt idx="0">
                  <c:v>Pre-Pilot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Summary!$D$1</c:f>
              <c:strCache>
                <c:ptCount val="1"/>
                <c:pt idx="0">
                  <c:v>Total Medical Costs in $</c:v>
                </c:pt>
              </c:strCache>
            </c:strRef>
          </c:cat>
          <c:val>
            <c:numRef>
              <c:f>Summary!$D$2</c:f>
              <c:numCache>
                <c:ptCount val="1"/>
                <c:pt idx="0">
                  <c:v>7298522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Summary!$C$3</c:f>
              <c:strCache>
                <c:ptCount val="1"/>
                <c:pt idx="0">
                  <c:v>Post-Pilot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Summary!$D$1</c:f>
              <c:strCache>
                <c:ptCount val="1"/>
                <c:pt idx="0">
                  <c:v>Total Medical Costs in $</c:v>
                </c:pt>
              </c:strCache>
            </c:strRef>
          </c:cat>
          <c:val>
            <c:numRef>
              <c:f>Summary!$D$3</c:f>
              <c:numCache>
                <c:ptCount val="1"/>
                <c:pt idx="0">
                  <c:v>2655338</c:v>
                </c:pt>
              </c:numCache>
            </c:numRef>
          </c:val>
          <c:shape val="box"/>
        </c:ser>
        <c:shape val="box"/>
        <c:axId val="21915009"/>
        <c:axId val="63017354"/>
      </c:bar3D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17354"/>
        <c:crosses val="autoZero"/>
        <c:auto val="1"/>
        <c:lblOffset val="100"/>
        <c:tickLblSkip val="1"/>
        <c:noMultiLvlLbl val="0"/>
      </c:catAx>
      <c:valAx>
        <c:axId val="6301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09"/>
          <c:w val="0.085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Average Lost Days and Medical Costs per Dx: 354 Carpal Tunnel Syndrome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977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Dx'!$A$6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Dx'!$B$5:$C$5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Dx'!$B$6:$C$6</c:f>
              <c:numCache>
                <c:ptCount val="2"/>
                <c:pt idx="0">
                  <c:v>121</c:v>
                </c:pt>
                <c:pt idx="1">
                  <c:v>5219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Dx'!$A$7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Dx'!$B$5:$C$5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Dx'!$B$7:$C$7</c:f>
              <c:numCache>
                <c:ptCount val="2"/>
                <c:pt idx="0">
                  <c:v>105</c:v>
                </c:pt>
                <c:pt idx="1">
                  <c:v>5409</c:v>
                </c:pt>
              </c:numCache>
            </c:numRef>
          </c:val>
          <c:shape val="box"/>
        </c:ser>
        <c:shape val="box"/>
        <c:axId val="30285275"/>
        <c:axId val="4132020"/>
      </c:bar3D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5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722 Displacement of Cervical Disc without Myelopathy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886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Dx'!$A$11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Dx'!$B$10:$C$10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Dx'!$B$11:$C$11</c:f>
              <c:numCache>
                <c:ptCount val="2"/>
                <c:pt idx="0">
                  <c:v>344</c:v>
                </c:pt>
                <c:pt idx="1">
                  <c:v>19400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Dx'!$A$12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Dx'!$B$10:$C$10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Dx'!$B$12:$C$12</c:f>
              <c:numCache>
                <c:ptCount val="2"/>
                <c:pt idx="0">
                  <c:v>247</c:v>
                </c:pt>
                <c:pt idx="1">
                  <c:v>16411</c:v>
                </c:pt>
              </c:numCache>
            </c:numRef>
          </c:val>
          <c:shape val="box"/>
        </c:ser>
        <c:shape val="box"/>
        <c:axId val="37188181"/>
        <c:axId val="66258174"/>
      </c:bar3D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28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354 Carpal Tunnel Syndrome: 722.1 Displacement of Thoracic Disc without Myelopathy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886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Dx'!$A$16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Dx'!$B$15:$C$15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Dx'!$B$16:$C$16</c:f>
              <c:numCache>
                <c:ptCount val="2"/>
                <c:pt idx="0">
                  <c:v>74</c:v>
                </c:pt>
                <c:pt idx="1">
                  <c:v>16555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Dx'!$A$17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Dx'!$B$15:$C$15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Dx'!$B$17:$C$17</c:f>
              <c:numCache>
                <c:ptCount val="2"/>
                <c:pt idx="0">
                  <c:v>159</c:v>
                </c:pt>
                <c:pt idx="1">
                  <c:v>11970</c:v>
                </c:pt>
              </c:numCache>
            </c:numRef>
          </c:val>
          <c:shape val="box"/>
        </c:ser>
        <c:shape val="box"/>
        <c:axId val="59452655"/>
        <c:axId val="65311848"/>
      </c:bar3D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28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726.32 Lateral Epicondylitis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Dx'!$A$21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Dx'!$B$20:$C$20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Dx'!$B$21:$C$21</c:f>
              <c:numCache>
                <c:ptCount val="2"/>
                <c:pt idx="0">
                  <c:v>17</c:v>
                </c:pt>
                <c:pt idx="1">
                  <c:v>5184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Dx'!$A$22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Dx'!$B$20:$C$20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Dx'!$B$22:$C$22</c:f>
              <c:numCache>
                <c:ptCount val="2"/>
                <c:pt idx="0">
                  <c:v>83</c:v>
                </c:pt>
                <c:pt idx="1">
                  <c:v>2722</c:v>
                </c:pt>
              </c:numCache>
            </c:numRef>
          </c:val>
          <c:shape val="box"/>
        </c:ser>
        <c:shape val="box"/>
        <c:axId val="50935721"/>
        <c:axId val="55768306"/>
      </c:bar3D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726.2 Other Affectations of the Shoulder Region 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Dx'!$A$26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Dx'!$B$25:$C$25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Dx'!$B$26:$C$26</c:f>
              <c:numCache>
                <c:ptCount val="2"/>
                <c:pt idx="0">
                  <c:v>33</c:v>
                </c:pt>
                <c:pt idx="1">
                  <c:v>2699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Dx'!$A$27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Dx'!$B$25:$C$25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Dx'!$B$27:$C$27</c:f>
              <c:numCache>
                <c:ptCount val="2"/>
                <c:pt idx="0">
                  <c:v>90</c:v>
                </c:pt>
                <c:pt idx="1">
                  <c:v>5015</c:v>
                </c:pt>
              </c:numCache>
            </c:numRef>
          </c:val>
          <c:shape val="box"/>
        </c:ser>
        <c:shape val="box"/>
        <c:axId val="32152707"/>
        <c:axId val="20938908"/>
      </c:bar3D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840.6 Sprain Supraspinatus Tendon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Dx'!$A$51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Dx'!$B$50:$C$50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Dx'!$B$51:$C$51</c:f>
              <c:numCache>
                <c:ptCount val="2"/>
                <c:pt idx="0">
                  <c:v>0.5</c:v>
                </c:pt>
                <c:pt idx="1">
                  <c:v>2608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Dx'!$A$52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Dx'!$B$50:$C$50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Dx'!$B$52:$C$52</c:f>
              <c:numCache>
                <c:ptCount val="2"/>
                <c:pt idx="0">
                  <c:v>268</c:v>
                </c:pt>
                <c:pt idx="1">
                  <c:v>20252</c:v>
                </c:pt>
              </c:numCache>
            </c:numRef>
          </c:val>
          <c:shape val="box"/>
        </c:ser>
        <c:shape val="box"/>
        <c:axId val="54232445"/>
        <c:axId val="18329958"/>
      </c:bar3D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Lost Days and Medical Costs per Dx: 726.1 Other Tenosynovitis of Hand and Wrist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8867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'Avg lost days and costs per Dx'!$A$31</c:f>
              <c:strCache>
                <c:ptCount val="1"/>
                <c:pt idx="0">
                  <c:v>Pre Pilot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Dx'!$B$30:$C$30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Dx'!$B$31:$C$31</c:f>
              <c:numCache>
                <c:ptCount val="2"/>
                <c:pt idx="0">
                  <c:v>76</c:v>
                </c:pt>
                <c:pt idx="1">
                  <c:v>3794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'Avg lost days and costs per Dx'!$A$32</c:f>
              <c:strCache>
                <c:ptCount val="1"/>
                <c:pt idx="0">
                  <c:v>Post Pilot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lost days and costs per Dx'!$B$30:$C$30</c:f>
              <c:strCache>
                <c:ptCount val="2"/>
                <c:pt idx="0">
                  <c:v>Average Lost Days per Claim</c:v>
                </c:pt>
                <c:pt idx="1">
                  <c:v>Average Medical Costs per Claim in $</c:v>
                </c:pt>
              </c:strCache>
            </c:strRef>
          </c:cat>
          <c:val>
            <c:numRef>
              <c:f>'Avg lost days and costs per Dx'!$B$32:$C$32</c:f>
              <c:numCache>
                <c:ptCount val="2"/>
                <c:pt idx="0">
                  <c:v>12</c:v>
                </c:pt>
                <c:pt idx="1">
                  <c:v>1986</c:v>
                </c:pt>
              </c:numCache>
            </c:numRef>
          </c:val>
          <c:shape val="box"/>
        </c:ser>
        <c:shape val="box"/>
        <c:axId val="30751895"/>
        <c:axId val="8331600"/>
      </c:bar3D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51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50925"/>
          <c:w val="0.08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23.140625" style="0" customWidth="1"/>
    <col min="2" max="2" width="22.7109375" style="0" customWidth="1"/>
    <col min="3" max="3" width="20.57421875" style="0" customWidth="1"/>
    <col min="4" max="4" width="17.28125" style="2" customWidth="1"/>
    <col min="5" max="5" width="26.57421875" style="2" customWidth="1"/>
    <col min="6" max="6" width="23.8515625" style="0" customWidth="1"/>
    <col min="7" max="7" width="14.57421875" style="0" bestFit="1" customWidth="1"/>
    <col min="9" max="9" width="9.140625" style="1" customWidth="1"/>
  </cols>
  <sheetData>
    <row r="1" spans="1:4" ht="20.25" customHeight="1">
      <c r="A1" s="24" t="s">
        <v>7</v>
      </c>
      <c r="B1" s="24"/>
      <c r="C1" s="24"/>
      <c r="D1" s="25"/>
    </row>
    <row r="2" spans="1:4" ht="18.75" customHeight="1">
      <c r="A2" s="24" t="s">
        <v>8</v>
      </c>
      <c r="B2" s="24"/>
      <c r="C2" s="24"/>
      <c r="D2" s="25"/>
    </row>
    <row r="3" spans="1:4" ht="20.25" customHeight="1">
      <c r="A3" s="24" t="s">
        <v>9</v>
      </c>
      <c r="B3" s="24"/>
      <c r="C3" s="24"/>
      <c r="D3" s="25"/>
    </row>
    <row r="4" spans="1:6" ht="12.75">
      <c r="A4" s="16">
        <v>354</v>
      </c>
      <c r="B4" s="16"/>
      <c r="C4" s="16"/>
      <c r="D4" s="17"/>
      <c r="E4" s="17"/>
      <c r="F4" s="16"/>
    </row>
    <row r="5" spans="1:6" ht="25.5">
      <c r="A5" s="5"/>
      <c r="B5" s="26" t="s">
        <v>6</v>
      </c>
      <c r="C5" s="26" t="s">
        <v>4</v>
      </c>
      <c r="D5" s="6" t="s">
        <v>0</v>
      </c>
      <c r="E5" s="6" t="s">
        <v>3</v>
      </c>
      <c r="F5" s="5" t="s">
        <v>5</v>
      </c>
    </row>
    <row r="6" spans="1:6" ht="12.75">
      <c r="A6" s="5" t="s">
        <v>1</v>
      </c>
      <c r="B6" s="26">
        <v>121</v>
      </c>
      <c r="C6" s="26">
        <v>5219</v>
      </c>
      <c r="D6" s="6">
        <v>4107</v>
      </c>
      <c r="E6" s="7">
        <v>177445.94</v>
      </c>
      <c r="F6" s="5">
        <v>34</v>
      </c>
    </row>
    <row r="7" spans="1:6" ht="12.75">
      <c r="A7" s="5" t="s">
        <v>2</v>
      </c>
      <c r="B7" s="26">
        <v>105</v>
      </c>
      <c r="C7" s="27">
        <v>5409</v>
      </c>
      <c r="D7" s="6">
        <v>1052</v>
      </c>
      <c r="E7" s="8">
        <v>54086.34</v>
      </c>
      <c r="F7" s="5">
        <v>10</v>
      </c>
    </row>
    <row r="8" spans="1:6" ht="12.75">
      <c r="A8" s="5"/>
      <c r="B8" s="26"/>
      <c r="C8" s="26"/>
      <c r="D8" s="6"/>
      <c r="E8" s="8"/>
      <c r="F8" s="5"/>
    </row>
    <row r="9" spans="1:6" ht="12.75">
      <c r="A9" s="16">
        <v>722</v>
      </c>
      <c r="B9" s="16"/>
      <c r="C9" s="16"/>
      <c r="D9" s="17"/>
      <c r="E9" s="17"/>
      <c r="F9" s="16"/>
    </row>
    <row r="10" spans="1:6" ht="25.5">
      <c r="A10" s="5"/>
      <c r="B10" s="26" t="s">
        <v>6</v>
      </c>
      <c r="C10" s="26" t="s">
        <v>4</v>
      </c>
      <c r="D10" s="6" t="s">
        <v>0</v>
      </c>
      <c r="E10" s="6" t="s">
        <v>3</v>
      </c>
      <c r="F10" s="5" t="s">
        <v>5</v>
      </c>
    </row>
    <row r="11" spans="1:6" ht="12.75">
      <c r="A11" s="5" t="s">
        <v>1</v>
      </c>
      <c r="B11" s="26">
        <v>344</v>
      </c>
      <c r="C11" s="26">
        <v>19400</v>
      </c>
      <c r="D11" s="5">
        <v>3785</v>
      </c>
      <c r="E11" s="9">
        <v>213405.3</v>
      </c>
      <c r="F11" s="5">
        <v>11</v>
      </c>
    </row>
    <row r="12" spans="1:6" ht="12.75">
      <c r="A12" s="5" t="s">
        <v>2</v>
      </c>
      <c r="B12" s="26">
        <v>247</v>
      </c>
      <c r="C12" s="26">
        <v>16411</v>
      </c>
      <c r="D12" s="5">
        <v>986</v>
      </c>
      <c r="E12" s="8">
        <v>65644.42</v>
      </c>
      <c r="F12" s="5">
        <v>4</v>
      </c>
    </row>
    <row r="13" spans="1:6" ht="12.75">
      <c r="A13" s="5"/>
      <c r="B13" s="26"/>
      <c r="C13" s="26"/>
      <c r="D13" s="5"/>
      <c r="E13" s="8"/>
      <c r="F13" s="5"/>
    </row>
    <row r="14" spans="1:6" ht="12.75">
      <c r="A14" s="16">
        <v>722.1</v>
      </c>
      <c r="B14" s="16"/>
      <c r="C14" s="16"/>
      <c r="D14" s="17"/>
      <c r="E14" s="17"/>
      <c r="F14" s="16"/>
    </row>
    <row r="15" spans="1:6" ht="25.5">
      <c r="A15" s="5"/>
      <c r="B15" s="26" t="s">
        <v>6</v>
      </c>
      <c r="C15" s="26" t="s">
        <v>4</v>
      </c>
      <c r="D15" s="6" t="s">
        <v>0</v>
      </c>
      <c r="E15" s="6" t="s">
        <v>3</v>
      </c>
      <c r="F15" s="5" t="s">
        <v>5</v>
      </c>
    </row>
    <row r="16" spans="1:6" ht="12.75">
      <c r="A16" s="5" t="s">
        <v>1</v>
      </c>
      <c r="B16" s="27">
        <v>74</v>
      </c>
      <c r="C16" s="27">
        <v>16555</v>
      </c>
      <c r="D16" s="5">
        <v>5184</v>
      </c>
      <c r="E16" s="8">
        <v>1158853.82</v>
      </c>
      <c r="F16" s="5">
        <v>70</v>
      </c>
    </row>
    <row r="17" spans="1:6" ht="12.75">
      <c r="A17" s="5" t="s">
        <v>2</v>
      </c>
      <c r="B17" s="27">
        <v>159</v>
      </c>
      <c r="C17" s="27">
        <v>11970</v>
      </c>
      <c r="D17" s="5">
        <v>4771</v>
      </c>
      <c r="E17" s="8">
        <v>359098.39</v>
      </c>
      <c r="F17" s="5">
        <v>30</v>
      </c>
    </row>
    <row r="18" spans="1:6" ht="12.75">
      <c r="A18" s="5"/>
      <c r="B18" s="26"/>
      <c r="C18" s="26"/>
      <c r="D18" s="5"/>
      <c r="E18" s="8"/>
      <c r="F18" s="5"/>
    </row>
    <row r="19" spans="1:6" ht="12.75">
      <c r="A19" s="16">
        <v>726.32</v>
      </c>
      <c r="B19" s="16"/>
      <c r="C19" s="16"/>
      <c r="D19" s="16"/>
      <c r="E19" s="18"/>
      <c r="F19" s="16"/>
    </row>
    <row r="20" spans="1:6" ht="25.5">
      <c r="A20" s="5"/>
      <c r="B20" s="26" t="s">
        <v>6</v>
      </c>
      <c r="C20" s="26" t="s">
        <v>4</v>
      </c>
      <c r="D20" s="6" t="s">
        <v>0</v>
      </c>
      <c r="E20" s="6" t="s">
        <v>3</v>
      </c>
      <c r="F20" s="5" t="s">
        <v>5</v>
      </c>
    </row>
    <row r="21" spans="1:6" ht="12.75">
      <c r="A21" s="5" t="s">
        <v>1</v>
      </c>
      <c r="B21" s="26">
        <v>17</v>
      </c>
      <c r="C21" s="26">
        <v>5184</v>
      </c>
      <c r="D21" s="5">
        <v>218</v>
      </c>
      <c r="E21" s="10">
        <v>23421.75</v>
      </c>
      <c r="F21" s="5">
        <v>13</v>
      </c>
    </row>
    <row r="22" spans="1:6" ht="12.75">
      <c r="A22" s="5" t="s">
        <v>2</v>
      </c>
      <c r="B22" s="27">
        <v>83</v>
      </c>
      <c r="C22" s="27">
        <v>2722</v>
      </c>
      <c r="D22" s="5">
        <v>495</v>
      </c>
      <c r="E22" s="10">
        <v>16333.97</v>
      </c>
      <c r="F22" s="5">
        <v>6</v>
      </c>
    </row>
    <row r="23" spans="1:6" ht="12.75">
      <c r="A23" s="5"/>
      <c r="B23" s="26"/>
      <c r="C23" s="26"/>
      <c r="D23" s="5"/>
      <c r="E23" s="8"/>
      <c r="F23" s="5"/>
    </row>
    <row r="24" spans="1:6" ht="12.75">
      <c r="A24" s="16">
        <v>726.2</v>
      </c>
      <c r="B24" s="16"/>
      <c r="C24" s="16"/>
      <c r="D24" s="16"/>
      <c r="E24" s="18"/>
      <c r="F24" s="16"/>
    </row>
    <row r="25" spans="1:6" ht="25.5">
      <c r="A25" s="5"/>
      <c r="B25" s="26" t="s">
        <v>6</v>
      </c>
      <c r="C25" s="26" t="s">
        <v>4</v>
      </c>
      <c r="D25" s="6" t="s">
        <v>0</v>
      </c>
      <c r="E25" s="6" t="s">
        <v>3</v>
      </c>
      <c r="F25" s="5" t="s">
        <v>5</v>
      </c>
    </row>
    <row r="26" spans="1:6" ht="12.75">
      <c r="A26" s="5" t="s">
        <v>1</v>
      </c>
      <c r="B26" s="26">
        <v>33</v>
      </c>
      <c r="C26" s="26">
        <v>2699</v>
      </c>
      <c r="D26" s="5">
        <v>553</v>
      </c>
      <c r="E26" s="8">
        <v>45883.99</v>
      </c>
      <c r="F26" s="5">
        <v>17</v>
      </c>
    </row>
    <row r="27" spans="1:6" ht="12.75">
      <c r="A27" s="5" t="s">
        <v>2</v>
      </c>
      <c r="B27" s="27">
        <v>90</v>
      </c>
      <c r="C27" s="27">
        <v>5015</v>
      </c>
      <c r="D27" s="5">
        <v>627</v>
      </c>
      <c r="E27" s="8">
        <v>35738.26</v>
      </c>
      <c r="F27" s="5">
        <v>7</v>
      </c>
    </row>
    <row r="28" spans="1:6" ht="12.75">
      <c r="A28" s="5"/>
      <c r="B28" s="26"/>
      <c r="C28" s="26"/>
      <c r="D28" s="5"/>
      <c r="E28" s="8"/>
      <c r="F28" s="5"/>
    </row>
    <row r="29" spans="1:6" ht="15" customHeight="1">
      <c r="A29" s="16">
        <v>727.05</v>
      </c>
      <c r="B29" s="16"/>
      <c r="C29" s="16"/>
      <c r="D29" s="17"/>
      <c r="E29" s="17"/>
      <c r="F29" s="16"/>
    </row>
    <row r="30" spans="1:6" ht="25.5" customHeight="1">
      <c r="A30" s="5"/>
      <c r="B30" s="26" t="s">
        <v>6</v>
      </c>
      <c r="C30" s="26" t="s">
        <v>4</v>
      </c>
      <c r="D30" s="6" t="s">
        <v>0</v>
      </c>
      <c r="E30" s="6" t="s">
        <v>3</v>
      </c>
      <c r="F30" s="5" t="s">
        <v>5</v>
      </c>
    </row>
    <row r="31" spans="1:6" ht="12.75">
      <c r="A31" s="5" t="s">
        <v>1</v>
      </c>
      <c r="B31" s="26">
        <v>76</v>
      </c>
      <c r="C31" s="26">
        <v>3794</v>
      </c>
      <c r="D31" s="5">
        <v>1373</v>
      </c>
      <c r="E31" s="8">
        <v>68290.12</v>
      </c>
      <c r="F31" s="5">
        <v>18</v>
      </c>
    </row>
    <row r="32" spans="1:6" ht="12.75">
      <c r="A32" s="5" t="s">
        <v>2</v>
      </c>
      <c r="B32" s="26">
        <v>12</v>
      </c>
      <c r="C32" s="26">
        <v>1986</v>
      </c>
      <c r="D32" s="5">
        <v>236</v>
      </c>
      <c r="E32" s="8">
        <v>37733.53</v>
      </c>
      <c r="F32" s="5">
        <v>19</v>
      </c>
    </row>
    <row r="33" spans="1:6" ht="12.75">
      <c r="A33" s="5"/>
      <c r="B33" s="26"/>
      <c r="C33" s="26"/>
      <c r="D33" s="5"/>
      <c r="E33" s="8"/>
      <c r="F33" s="5"/>
    </row>
    <row r="34" spans="1:6" ht="12.75">
      <c r="A34" s="16">
        <v>726.1</v>
      </c>
      <c r="B34" s="16"/>
      <c r="C34" s="16"/>
      <c r="D34" s="17"/>
      <c r="E34" s="17"/>
      <c r="F34" s="16"/>
    </row>
    <row r="35" spans="1:6" ht="25.5">
      <c r="A35" s="5"/>
      <c r="B35" s="26" t="s">
        <v>6</v>
      </c>
      <c r="C35" s="26" t="s">
        <v>4</v>
      </c>
      <c r="D35" s="6" t="s">
        <v>0</v>
      </c>
      <c r="E35" s="6" t="s">
        <v>3</v>
      </c>
      <c r="F35" s="5" t="s">
        <v>5</v>
      </c>
    </row>
    <row r="36" spans="1:6" ht="12.75">
      <c r="A36" s="5" t="s">
        <v>1</v>
      </c>
      <c r="B36" s="26">
        <v>262</v>
      </c>
      <c r="C36" s="26">
        <v>16555</v>
      </c>
      <c r="D36" s="5">
        <v>18318</v>
      </c>
      <c r="E36" s="11">
        <v>1158853.82</v>
      </c>
      <c r="F36" s="5">
        <v>17</v>
      </c>
    </row>
    <row r="37" spans="1:6" ht="12.75">
      <c r="A37" s="5" t="s">
        <v>2</v>
      </c>
      <c r="B37" s="26">
        <v>159</v>
      </c>
      <c r="C37" s="26">
        <v>11970</v>
      </c>
      <c r="D37" s="12">
        <v>4771</v>
      </c>
      <c r="E37" s="13">
        <v>359098.39</v>
      </c>
      <c r="F37" s="13">
        <v>7</v>
      </c>
    </row>
    <row r="38" spans="1:6" ht="12.75">
      <c r="A38" s="5"/>
      <c r="B38" s="26"/>
      <c r="C38" s="26"/>
      <c r="D38" s="12"/>
      <c r="E38" s="13"/>
      <c r="F38" s="5"/>
    </row>
    <row r="39" spans="1:9" ht="12.75">
      <c r="A39" s="16">
        <v>840</v>
      </c>
      <c r="B39" s="16"/>
      <c r="C39" s="16"/>
      <c r="D39" s="19"/>
      <c r="E39" s="20"/>
      <c r="F39" s="16"/>
      <c r="H39" s="4"/>
      <c r="I39" s="3"/>
    </row>
    <row r="40" spans="1:9" ht="25.5">
      <c r="A40" s="5"/>
      <c r="B40" s="26" t="s">
        <v>6</v>
      </c>
      <c r="C40" s="26" t="s">
        <v>4</v>
      </c>
      <c r="D40" s="6" t="s">
        <v>0</v>
      </c>
      <c r="E40" s="6" t="s">
        <v>3</v>
      </c>
      <c r="F40" s="5" t="s">
        <v>5</v>
      </c>
      <c r="H40" s="4"/>
      <c r="I40" s="3"/>
    </row>
    <row r="41" spans="1:9" ht="12.75">
      <c r="A41" s="5" t="s">
        <v>1</v>
      </c>
      <c r="B41" s="26">
        <v>85</v>
      </c>
      <c r="C41" s="26">
        <v>2951</v>
      </c>
      <c r="D41" s="12">
        <v>427</v>
      </c>
      <c r="E41" s="13">
        <v>14757.35</v>
      </c>
      <c r="F41" s="5">
        <v>5</v>
      </c>
      <c r="H41" s="4"/>
      <c r="I41" s="3"/>
    </row>
    <row r="42" spans="1:9" ht="12.75">
      <c r="A42" s="5" t="s">
        <v>2</v>
      </c>
      <c r="B42" s="26">
        <v>14</v>
      </c>
      <c r="C42" s="26">
        <v>2343</v>
      </c>
      <c r="D42" s="12">
        <v>41</v>
      </c>
      <c r="E42" s="13">
        <v>7030.35</v>
      </c>
      <c r="F42" s="5">
        <v>3</v>
      </c>
      <c r="H42" s="4"/>
      <c r="I42" s="3"/>
    </row>
    <row r="43" spans="1:9" ht="12.75">
      <c r="A43" s="5"/>
      <c r="B43" s="26"/>
      <c r="C43" s="26"/>
      <c r="D43" s="12"/>
      <c r="E43" s="13"/>
      <c r="F43" s="5"/>
      <c r="H43" s="4"/>
      <c r="I43" s="3"/>
    </row>
    <row r="44" spans="1:9" ht="12.75">
      <c r="A44" s="16">
        <v>836</v>
      </c>
      <c r="B44" s="16"/>
      <c r="C44" s="16"/>
      <c r="D44" s="19"/>
      <c r="E44" s="20"/>
      <c r="F44" s="16"/>
      <c r="H44" s="4"/>
      <c r="I44" s="3"/>
    </row>
    <row r="45" spans="1:9" ht="25.5">
      <c r="A45" s="5"/>
      <c r="B45" s="26" t="s">
        <v>6</v>
      </c>
      <c r="C45" s="26" t="s">
        <v>4</v>
      </c>
      <c r="D45" s="6" t="s">
        <v>0</v>
      </c>
      <c r="E45" s="6" t="s">
        <v>3</v>
      </c>
      <c r="F45" s="5" t="s">
        <v>5</v>
      </c>
      <c r="H45" s="4"/>
      <c r="I45" s="3"/>
    </row>
    <row r="46" spans="1:9" ht="12.75">
      <c r="A46" s="5" t="s">
        <v>1</v>
      </c>
      <c r="B46" s="26">
        <v>154</v>
      </c>
      <c r="C46" s="26">
        <v>10060</v>
      </c>
      <c r="D46" s="12">
        <v>8158</v>
      </c>
      <c r="E46" s="8">
        <v>533197.89</v>
      </c>
      <c r="F46" s="5">
        <v>53</v>
      </c>
      <c r="H46" s="4"/>
      <c r="I46" s="3"/>
    </row>
    <row r="47" spans="1:9" ht="12.75">
      <c r="A47" s="5" t="s">
        <v>2</v>
      </c>
      <c r="B47" s="26">
        <v>115</v>
      </c>
      <c r="C47" s="26">
        <v>6435</v>
      </c>
      <c r="D47" s="12">
        <v>2298</v>
      </c>
      <c r="E47" s="13">
        <v>128705.51</v>
      </c>
      <c r="F47" s="5">
        <v>20</v>
      </c>
      <c r="H47" s="4"/>
      <c r="I47" s="3"/>
    </row>
    <row r="48" spans="1:9" ht="26.25" customHeight="1">
      <c r="A48" s="5"/>
      <c r="B48" s="26"/>
      <c r="C48" s="26"/>
      <c r="D48" s="12"/>
      <c r="E48" s="13"/>
      <c r="F48" s="5"/>
      <c r="H48" s="4"/>
      <c r="I48" s="3"/>
    </row>
    <row r="49" spans="1:9" ht="12.75">
      <c r="A49" s="16">
        <v>840.6</v>
      </c>
      <c r="B49" s="16"/>
      <c r="C49" s="16"/>
      <c r="D49" s="19"/>
      <c r="E49" s="20"/>
      <c r="F49" s="16"/>
      <c r="H49" s="4"/>
      <c r="I49" s="3"/>
    </row>
    <row r="50" spans="1:9" ht="25.5">
      <c r="A50" s="5"/>
      <c r="B50" s="26" t="s">
        <v>6</v>
      </c>
      <c r="C50" s="26" t="s">
        <v>4</v>
      </c>
      <c r="D50" s="6" t="s">
        <v>0</v>
      </c>
      <c r="E50" s="6" t="s">
        <v>3</v>
      </c>
      <c r="F50" s="5" t="s">
        <v>5</v>
      </c>
      <c r="H50" s="4"/>
      <c r="I50" s="3"/>
    </row>
    <row r="51" spans="1:9" ht="12.75">
      <c r="A51" s="5" t="s">
        <v>1</v>
      </c>
      <c r="B51" s="26">
        <v>0.5</v>
      </c>
      <c r="C51" s="26">
        <v>2608</v>
      </c>
      <c r="D51" s="12">
        <v>1</v>
      </c>
      <c r="E51" s="13">
        <v>5215.86</v>
      </c>
      <c r="F51" s="5">
        <v>2</v>
      </c>
      <c r="H51" s="4"/>
      <c r="I51" s="3"/>
    </row>
    <row r="52" spans="1:9" ht="12.75">
      <c r="A52" s="5" t="s">
        <v>2</v>
      </c>
      <c r="B52" s="27">
        <v>268</v>
      </c>
      <c r="C52" s="27">
        <v>20252</v>
      </c>
      <c r="D52" s="12">
        <v>1073</v>
      </c>
      <c r="E52" s="13">
        <v>81009.18</v>
      </c>
      <c r="F52" s="5">
        <v>4</v>
      </c>
      <c r="H52" s="4"/>
      <c r="I52" s="3"/>
    </row>
    <row r="53" spans="1:9" ht="12.75">
      <c r="A53" s="5"/>
      <c r="B53" s="26"/>
      <c r="C53" s="26"/>
      <c r="D53" s="12"/>
      <c r="E53" s="13"/>
      <c r="F53" s="5"/>
      <c r="H53" s="4"/>
      <c r="I53" s="3"/>
    </row>
    <row r="54" spans="1:9" ht="12.75">
      <c r="A54" s="16">
        <v>840.9</v>
      </c>
      <c r="B54" s="16"/>
      <c r="C54" s="16"/>
      <c r="D54" s="19"/>
      <c r="E54" s="20"/>
      <c r="F54" s="16"/>
      <c r="H54" s="4"/>
      <c r="I54" s="3"/>
    </row>
    <row r="55" spans="1:9" ht="25.5">
      <c r="A55" s="5"/>
      <c r="B55" s="26" t="s">
        <v>6</v>
      </c>
      <c r="C55" s="26" t="s">
        <v>4</v>
      </c>
      <c r="D55" s="6" t="s">
        <v>0</v>
      </c>
      <c r="E55" s="6" t="s">
        <v>3</v>
      </c>
      <c r="F55" s="5" t="s">
        <v>5</v>
      </c>
      <c r="H55" s="4"/>
      <c r="I55" s="3"/>
    </row>
    <row r="56" spans="1:9" ht="12.75">
      <c r="A56" s="5" t="s">
        <v>1</v>
      </c>
      <c r="B56" s="26">
        <v>89</v>
      </c>
      <c r="C56" s="26">
        <v>5516</v>
      </c>
      <c r="D56" s="12">
        <v>6945</v>
      </c>
      <c r="E56" s="13">
        <v>430285.37</v>
      </c>
      <c r="F56" s="5">
        <v>78</v>
      </c>
      <c r="H56" s="4"/>
      <c r="I56" s="3"/>
    </row>
    <row r="57" spans="1:9" ht="12.75">
      <c r="A57" s="5" t="s">
        <v>2</v>
      </c>
      <c r="B57" s="26">
        <v>26</v>
      </c>
      <c r="C57" s="45">
        <v>2000</v>
      </c>
      <c r="D57" s="12">
        <v>2227</v>
      </c>
      <c r="E57" s="9">
        <v>174044.5</v>
      </c>
      <c r="F57" s="5">
        <v>87</v>
      </c>
      <c r="H57" s="4"/>
      <c r="I57" s="3"/>
    </row>
    <row r="58" spans="1:9" ht="12.75">
      <c r="A58" s="5"/>
      <c r="B58" s="26"/>
      <c r="C58" s="26"/>
      <c r="D58" s="12"/>
      <c r="E58" s="9"/>
      <c r="F58" s="5"/>
      <c r="H58" s="4"/>
      <c r="I58" s="3"/>
    </row>
    <row r="59" spans="1:9" ht="12.75">
      <c r="A59" s="16">
        <v>844.9</v>
      </c>
      <c r="B59" s="15"/>
      <c r="C59" s="15"/>
      <c r="D59" s="21"/>
      <c r="E59" s="22"/>
      <c r="F59" s="15"/>
      <c r="H59" s="4"/>
      <c r="I59" s="3"/>
    </row>
    <row r="60" spans="1:9" ht="25.5">
      <c r="A60" s="5"/>
      <c r="B60" s="26" t="s">
        <v>6</v>
      </c>
      <c r="C60" s="26" t="s">
        <v>4</v>
      </c>
      <c r="D60" s="6" t="s">
        <v>0</v>
      </c>
      <c r="E60" s="6" t="s">
        <v>3</v>
      </c>
      <c r="F60" s="5" t="s">
        <v>5</v>
      </c>
      <c r="H60" s="4"/>
      <c r="I60" s="3"/>
    </row>
    <row r="61" spans="1:9" ht="12.75">
      <c r="A61" s="5" t="s">
        <v>1</v>
      </c>
      <c r="B61" s="26">
        <v>92</v>
      </c>
      <c r="C61" s="26">
        <v>5496</v>
      </c>
      <c r="D61" s="12">
        <v>7517</v>
      </c>
      <c r="E61" s="9">
        <v>450644.9</v>
      </c>
      <c r="F61" s="5">
        <v>82</v>
      </c>
      <c r="H61" s="4"/>
      <c r="I61" s="3"/>
    </row>
    <row r="62" spans="1:9" ht="12.75">
      <c r="A62" s="5" t="s">
        <v>2</v>
      </c>
      <c r="B62" s="26">
        <v>24</v>
      </c>
      <c r="C62" s="26">
        <v>1990</v>
      </c>
      <c r="D62" s="12">
        <v>2343</v>
      </c>
      <c r="E62" s="9">
        <v>194938.79</v>
      </c>
      <c r="F62" s="5">
        <v>98</v>
      </c>
      <c r="H62" s="4"/>
      <c r="I62" s="3"/>
    </row>
    <row r="63" spans="1:9" ht="12.75">
      <c r="A63" s="5"/>
      <c r="B63" s="26"/>
      <c r="C63" s="26"/>
      <c r="D63" s="12"/>
      <c r="E63" s="9"/>
      <c r="F63" s="5"/>
      <c r="H63" s="4"/>
      <c r="I63" s="3"/>
    </row>
    <row r="64" spans="1:9" ht="12.75">
      <c r="A64" s="16">
        <v>845</v>
      </c>
      <c r="B64" s="16"/>
      <c r="C64" s="16"/>
      <c r="D64" s="19"/>
      <c r="E64" s="23"/>
      <c r="F64" s="16"/>
      <c r="H64" s="4"/>
      <c r="I64" s="3"/>
    </row>
    <row r="65" spans="1:9" ht="25.5">
      <c r="A65" s="5"/>
      <c r="B65" s="26" t="s">
        <v>6</v>
      </c>
      <c r="C65" s="26" t="s">
        <v>4</v>
      </c>
      <c r="D65" s="6" t="s">
        <v>0</v>
      </c>
      <c r="E65" s="6" t="s">
        <v>3</v>
      </c>
      <c r="F65" s="5" t="s">
        <v>5</v>
      </c>
      <c r="H65" s="4"/>
      <c r="I65" s="3"/>
    </row>
    <row r="66" spans="1:9" ht="12.75">
      <c r="A66" s="5" t="s">
        <v>1</v>
      </c>
      <c r="B66" s="26">
        <v>18</v>
      </c>
      <c r="C66" s="26">
        <v>3205</v>
      </c>
      <c r="D66" s="12">
        <v>497</v>
      </c>
      <c r="E66" s="9">
        <v>86539.87</v>
      </c>
      <c r="F66" s="5">
        <v>27</v>
      </c>
      <c r="H66" s="4"/>
      <c r="I66" s="3"/>
    </row>
    <row r="67" spans="1:9" ht="12.75">
      <c r="A67" s="5" t="s">
        <v>2</v>
      </c>
      <c r="B67" s="26">
        <v>12</v>
      </c>
      <c r="C67" s="26">
        <v>848</v>
      </c>
      <c r="D67" s="12">
        <v>918</v>
      </c>
      <c r="E67" s="9">
        <v>63590.34</v>
      </c>
      <c r="F67" s="5">
        <v>75</v>
      </c>
      <c r="H67" s="4"/>
      <c r="I67" s="3"/>
    </row>
    <row r="68" spans="1:9" ht="12.75">
      <c r="A68" s="5"/>
      <c r="B68" s="26"/>
      <c r="C68" s="26"/>
      <c r="D68" s="6"/>
      <c r="E68" s="6"/>
      <c r="F68" s="5"/>
      <c r="H68" s="4"/>
      <c r="I68" s="3"/>
    </row>
    <row r="69" spans="1:9" ht="12.75">
      <c r="A69" s="16">
        <v>846</v>
      </c>
      <c r="B69" s="16"/>
      <c r="C69" s="16"/>
      <c r="D69" s="17"/>
      <c r="E69" s="17"/>
      <c r="F69" s="16"/>
      <c r="H69" s="4"/>
      <c r="I69" s="3"/>
    </row>
    <row r="70" spans="1:9" ht="25.5">
      <c r="A70" s="5"/>
      <c r="B70" s="26" t="s">
        <v>6</v>
      </c>
      <c r="C70" s="26" t="s">
        <v>4</v>
      </c>
      <c r="D70" s="6" t="s">
        <v>0</v>
      </c>
      <c r="E70" s="6" t="s">
        <v>3</v>
      </c>
      <c r="F70" s="5" t="s">
        <v>5</v>
      </c>
      <c r="H70" s="4"/>
      <c r="I70" s="3"/>
    </row>
    <row r="71" spans="1:9" ht="12.75">
      <c r="A71" s="5" t="s">
        <v>1</v>
      </c>
      <c r="B71" s="26">
        <v>122</v>
      </c>
      <c r="C71" s="28">
        <v>6590.43</v>
      </c>
      <c r="D71" s="6">
        <v>19304</v>
      </c>
      <c r="E71" s="7">
        <v>1041288.29</v>
      </c>
      <c r="F71" s="13">
        <v>158</v>
      </c>
      <c r="H71" s="4"/>
      <c r="I71" s="3"/>
    </row>
    <row r="72" spans="1:9" ht="12.75">
      <c r="A72" s="5" t="s">
        <v>2</v>
      </c>
      <c r="B72" s="26">
        <v>32</v>
      </c>
      <c r="C72" s="28">
        <v>2172.95</v>
      </c>
      <c r="D72" s="6">
        <v>4549</v>
      </c>
      <c r="E72" s="8">
        <v>304214.08</v>
      </c>
      <c r="F72" s="13">
        <v>140</v>
      </c>
      <c r="H72" s="4"/>
      <c r="I72" s="3"/>
    </row>
    <row r="73" spans="1:9" ht="12.75">
      <c r="A73" s="5"/>
      <c r="B73" s="26"/>
      <c r="C73" s="26"/>
      <c r="D73" s="6"/>
      <c r="E73" s="8"/>
      <c r="F73" s="5"/>
      <c r="H73" s="4"/>
      <c r="I73" s="3"/>
    </row>
    <row r="74" spans="1:9" ht="12.75">
      <c r="A74" s="16">
        <v>847</v>
      </c>
      <c r="B74" s="16"/>
      <c r="C74" s="16"/>
      <c r="D74" s="17"/>
      <c r="E74" s="18"/>
      <c r="F74" s="16"/>
      <c r="H74" s="4"/>
      <c r="I74" s="3"/>
    </row>
    <row r="75" spans="1:9" ht="25.5">
      <c r="A75" s="5"/>
      <c r="B75" s="26" t="s">
        <v>6</v>
      </c>
      <c r="C75" s="26" t="s">
        <v>4</v>
      </c>
      <c r="D75" s="6" t="s">
        <v>0</v>
      </c>
      <c r="E75" s="6" t="s">
        <v>3</v>
      </c>
      <c r="F75" s="5" t="s">
        <v>5</v>
      </c>
      <c r="H75" s="4"/>
      <c r="I75" s="3"/>
    </row>
    <row r="76" spans="1:9" ht="12.75">
      <c r="A76" s="5" t="s">
        <v>1</v>
      </c>
      <c r="B76" s="26">
        <v>91</v>
      </c>
      <c r="C76" s="26">
        <v>5186</v>
      </c>
      <c r="D76" s="6">
        <v>8157</v>
      </c>
      <c r="E76" s="14">
        <v>466698.36</v>
      </c>
      <c r="F76" s="5">
        <v>90</v>
      </c>
      <c r="H76" s="4"/>
      <c r="I76" s="3"/>
    </row>
    <row r="77" spans="1:9" ht="12.75">
      <c r="A77" s="5" t="s">
        <v>2</v>
      </c>
      <c r="B77" s="26">
        <v>28</v>
      </c>
      <c r="C77" s="26">
        <v>2782</v>
      </c>
      <c r="D77" s="6">
        <v>2301</v>
      </c>
      <c r="E77" s="13">
        <v>230908.59</v>
      </c>
      <c r="F77" s="13">
        <v>83</v>
      </c>
      <c r="H77" s="4"/>
      <c r="I77" s="3"/>
    </row>
    <row r="78" spans="1:9" ht="12.75">
      <c r="A78" s="5"/>
      <c r="B78" s="26"/>
      <c r="C78" s="26"/>
      <c r="D78" s="6"/>
      <c r="E78" s="13"/>
      <c r="F78" s="5"/>
      <c r="H78" s="4"/>
      <c r="I78" s="3"/>
    </row>
    <row r="79" spans="1:9" ht="12.75">
      <c r="A79" s="16">
        <v>847.1</v>
      </c>
      <c r="B79" s="16"/>
      <c r="C79" s="16"/>
      <c r="D79" s="17"/>
      <c r="E79" s="17"/>
      <c r="F79" s="16"/>
      <c r="H79" s="4"/>
      <c r="I79" s="3"/>
    </row>
    <row r="80" spans="1:9" ht="25.5">
      <c r="A80" s="5"/>
      <c r="B80" s="26" t="s">
        <v>6</v>
      </c>
      <c r="C80" s="26" t="s">
        <v>4</v>
      </c>
      <c r="D80" s="6" t="s">
        <v>0</v>
      </c>
      <c r="E80" s="6" t="s">
        <v>3</v>
      </c>
      <c r="F80" s="5" t="s">
        <v>5</v>
      </c>
      <c r="H80" s="4"/>
      <c r="I80" s="3"/>
    </row>
    <row r="81" spans="1:9" ht="12.75">
      <c r="A81" s="5" t="s">
        <v>1</v>
      </c>
      <c r="B81" s="26">
        <v>69</v>
      </c>
      <c r="C81" s="26">
        <v>4511</v>
      </c>
      <c r="D81" s="6">
        <v>2840</v>
      </c>
      <c r="E81" s="10">
        <v>184952.8</v>
      </c>
      <c r="F81" s="5">
        <v>41</v>
      </c>
      <c r="H81" s="4"/>
      <c r="I81" s="3"/>
    </row>
    <row r="82" spans="1:9" ht="12.75">
      <c r="A82" s="5" t="s">
        <v>2</v>
      </c>
      <c r="B82" s="26">
        <v>25</v>
      </c>
      <c r="C82" s="26">
        <v>2124</v>
      </c>
      <c r="D82" s="6">
        <v>944</v>
      </c>
      <c r="E82" s="9">
        <v>80705.88</v>
      </c>
      <c r="F82" s="5">
        <v>38</v>
      </c>
      <c r="H82" s="4"/>
      <c r="I82" s="3"/>
    </row>
    <row r="83" spans="1:9" ht="12.75">
      <c r="A83" s="34">
        <v>847.2</v>
      </c>
      <c r="B83" s="29"/>
      <c r="C83" s="29"/>
      <c r="D83" s="30"/>
      <c r="E83" s="30"/>
      <c r="F83" s="29"/>
      <c r="H83" s="4"/>
      <c r="I83" s="3"/>
    </row>
    <row r="84" spans="1:9" ht="26.25" customHeight="1">
      <c r="A84" s="31"/>
      <c r="B84" s="26" t="s">
        <v>6</v>
      </c>
      <c r="C84" s="26" t="s">
        <v>4</v>
      </c>
      <c r="D84" s="32" t="s">
        <v>0</v>
      </c>
      <c r="E84" s="32" t="s">
        <v>3</v>
      </c>
      <c r="F84" s="31" t="s">
        <v>10</v>
      </c>
      <c r="H84" s="4"/>
      <c r="I84" s="3"/>
    </row>
    <row r="85" spans="1:9" ht="12.75">
      <c r="A85" s="31" t="s">
        <v>1</v>
      </c>
      <c r="B85" s="31">
        <v>126</v>
      </c>
      <c r="C85" s="31">
        <v>5317</v>
      </c>
      <c r="D85" s="32">
        <v>29345</v>
      </c>
      <c r="E85" s="32">
        <v>1238786.79</v>
      </c>
      <c r="F85" s="31">
        <v>233</v>
      </c>
      <c r="H85" s="4"/>
      <c r="I85" s="3"/>
    </row>
    <row r="86" spans="1:9" ht="12.75">
      <c r="A86" s="31" t="s">
        <v>2</v>
      </c>
      <c r="B86" s="31">
        <v>29</v>
      </c>
      <c r="C86" s="31">
        <v>2074</v>
      </c>
      <c r="D86" s="31">
        <v>6511</v>
      </c>
      <c r="E86" s="33">
        <v>462457.42</v>
      </c>
      <c r="F86" s="31">
        <v>223</v>
      </c>
      <c r="H86" s="4"/>
      <c r="I86" s="3"/>
    </row>
    <row r="87" spans="1:9" ht="12.75">
      <c r="A87" s="35"/>
      <c r="B87" s="35"/>
      <c r="C87" s="35"/>
      <c r="D87" s="35"/>
      <c r="E87" s="36"/>
      <c r="F87" s="35"/>
      <c r="H87" s="4"/>
      <c r="I87" s="3"/>
    </row>
    <row r="88" spans="1:9" ht="12.75">
      <c r="A88" s="37" t="s">
        <v>11</v>
      </c>
      <c r="B88" s="37"/>
      <c r="C88" s="37"/>
      <c r="D88" s="38" t="s">
        <v>0</v>
      </c>
      <c r="E88" s="38" t="s">
        <v>3</v>
      </c>
      <c r="F88" s="37"/>
      <c r="G88" s="4"/>
      <c r="H88" s="3"/>
      <c r="I88"/>
    </row>
    <row r="89" spans="1:9" ht="12.75">
      <c r="A89" s="37" t="s">
        <v>1</v>
      </c>
      <c r="B89" s="37"/>
      <c r="C89" s="37"/>
      <c r="D89" s="39">
        <f>D6+D11+D16+D21+D26+D31+D36+D41+D46+D51+D56+D61+D66+D71+D76+D81+D85</f>
        <v>116729</v>
      </c>
      <c r="E89" s="40">
        <f>E6+E11+E16+E21+E26+E31+E36+E41+E46+E51+E56+E61+E66+E71+E76+E81+E85</f>
        <v>7298522.220000001</v>
      </c>
      <c r="F89" s="37"/>
      <c r="G89" s="4"/>
      <c r="H89" s="3"/>
      <c r="I89"/>
    </row>
    <row r="90" spans="1:9" ht="12.75">
      <c r="A90" s="37" t="s">
        <v>2</v>
      </c>
      <c r="B90" s="37"/>
      <c r="C90" s="37"/>
      <c r="D90" s="39">
        <f>D7+D12+D17+D22+D27+D32+D37+D42+D47+D52+D57+D62+D67+D72+D77+D82+D86</f>
        <v>36143</v>
      </c>
      <c r="E90" s="40">
        <f>E7+E12+E17+E22+E27+E32+E37+E42+E47+E52+E57+E62+E67+E72+E77+E82+E86</f>
        <v>2655337.94</v>
      </c>
      <c r="F90" s="37"/>
      <c r="G90" s="4"/>
      <c r="H90" s="3"/>
      <c r="I90"/>
    </row>
    <row r="91" spans="1:9" ht="12.75">
      <c r="A91" s="37" t="s">
        <v>12</v>
      </c>
      <c r="B91" s="37"/>
      <c r="C91" s="37"/>
      <c r="D91" s="39">
        <f>D89-D90</f>
        <v>80586</v>
      </c>
      <c r="E91" s="40">
        <f>E89-E90</f>
        <v>4643184.280000001</v>
      </c>
      <c r="F91" s="37"/>
      <c r="H91" s="4"/>
      <c r="I91" s="3"/>
    </row>
    <row r="92" spans="1:9" ht="12.75">
      <c r="A92" s="37" t="s">
        <v>13</v>
      </c>
      <c r="B92" s="37"/>
      <c r="C92" s="37"/>
      <c r="D92" s="41">
        <f>D91/D89</f>
        <v>0.6903682889427649</v>
      </c>
      <c r="E92" s="41">
        <f>E91/E89</f>
        <v>0.6361814268752066</v>
      </c>
      <c r="F92" s="37"/>
      <c r="H92" s="4"/>
      <c r="I92" s="3"/>
    </row>
    <row r="93" spans="1:9" ht="12.75">
      <c r="A93" s="37"/>
      <c r="B93" s="37"/>
      <c r="C93" s="37"/>
      <c r="D93" s="38"/>
      <c r="E93" s="38"/>
      <c r="F93" s="37"/>
      <c r="H93" s="4"/>
      <c r="I93" s="3"/>
    </row>
    <row r="94" spans="1:9" ht="12.75">
      <c r="A94" s="37"/>
      <c r="B94" s="37"/>
      <c r="C94" s="37"/>
      <c r="D94" s="37" t="s">
        <v>14</v>
      </c>
      <c r="E94" s="38"/>
      <c r="F94" s="37"/>
      <c r="H94" s="4"/>
      <c r="I94" s="3"/>
    </row>
    <row r="95" spans="1:9" ht="12.75">
      <c r="A95" s="37" t="s">
        <v>1</v>
      </c>
      <c r="B95" s="37"/>
      <c r="C95" s="37"/>
      <c r="D95" s="40">
        <f>D89*662/5</f>
        <v>15454919.6</v>
      </c>
      <c r="E95" s="38"/>
      <c r="F95" s="37"/>
      <c r="H95" s="4"/>
      <c r="I95" s="3"/>
    </row>
    <row r="96" spans="1:9" ht="12.75">
      <c r="A96" s="37" t="s">
        <v>2</v>
      </c>
      <c r="B96" s="37"/>
      <c r="C96" s="37"/>
      <c r="D96" s="40">
        <f>D90*662/5</f>
        <v>4785333.2</v>
      </c>
      <c r="E96" s="38"/>
      <c r="F96" s="37"/>
      <c r="H96" s="4"/>
      <c r="I96" s="3"/>
    </row>
    <row r="97" spans="1:9" ht="12.75">
      <c r="A97" s="37" t="s">
        <v>12</v>
      </c>
      <c r="B97" s="37"/>
      <c r="C97" s="37"/>
      <c r="D97" s="40">
        <f>D91*662/5</f>
        <v>10669586.4</v>
      </c>
      <c r="E97" s="38"/>
      <c r="F97" s="37"/>
      <c r="H97" s="4"/>
      <c r="I97" s="3"/>
    </row>
    <row r="98" spans="1:9" ht="12.75">
      <c r="A98" s="37"/>
      <c r="B98" s="37"/>
      <c r="C98" s="37"/>
      <c r="D98" s="38"/>
      <c r="E98" s="38"/>
      <c r="F98" s="37"/>
      <c r="H98" s="4"/>
      <c r="I98" s="3"/>
    </row>
    <row r="99" spans="1:9" ht="12.75">
      <c r="A99" s="37" t="s">
        <v>15</v>
      </c>
      <c r="B99" s="37"/>
      <c r="C99" s="37"/>
      <c r="D99" s="38"/>
      <c r="E99" s="38"/>
      <c r="F99" s="42">
        <f>D95+E89</f>
        <v>22753441.82</v>
      </c>
      <c r="H99" s="4"/>
      <c r="I99" s="3"/>
    </row>
    <row r="100" spans="1:9" ht="12.75">
      <c r="A100" s="37" t="s">
        <v>16</v>
      </c>
      <c r="B100" s="37"/>
      <c r="C100" s="37"/>
      <c r="D100" s="38"/>
      <c r="E100" s="38"/>
      <c r="F100" s="42">
        <f>D97+E91</f>
        <v>15312770.680000002</v>
      </c>
      <c r="H100" s="4"/>
      <c r="I100" s="3"/>
    </row>
    <row r="101" spans="8:9" ht="12.75">
      <c r="H101" s="4"/>
      <c r="I101" s="3"/>
    </row>
    <row r="102" spans="8:9" ht="12.75">
      <c r="H102" s="4"/>
      <c r="I102" s="3"/>
    </row>
    <row r="103" spans="8:9" ht="12.75">
      <c r="H103" s="4"/>
      <c r="I103" s="3"/>
    </row>
    <row r="104" spans="8:9" ht="12.75">
      <c r="H104" s="4"/>
      <c r="I104" s="3"/>
    </row>
    <row r="105" spans="8:9" ht="12.75">
      <c r="H105" s="4"/>
      <c r="I105" s="3"/>
    </row>
    <row r="106" spans="8:9" ht="12.75">
      <c r="H106" s="4"/>
      <c r="I106" s="3"/>
    </row>
    <row r="107" spans="8:9" ht="12.75">
      <c r="H107" s="4"/>
      <c r="I107" s="3"/>
    </row>
    <row r="108" spans="8:9" ht="12.75">
      <c r="H108" s="4"/>
      <c r="I108" s="3"/>
    </row>
    <row r="109" spans="8:9" ht="12.75">
      <c r="H109" s="4"/>
      <c r="I109" s="3"/>
    </row>
    <row r="110" spans="8:9" ht="12.75">
      <c r="H110" s="4"/>
      <c r="I110" s="3"/>
    </row>
    <row r="111" spans="8:9" ht="12.75">
      <c r="H111" s="4"/>
      <c r="I111" s="3"/>
    </row>
    <row r="112" spans="8:9" ht="12.75">
      <c r="H112" s="4"/>
      <c r="I112" s="3"/>
    </row>
    <row r="113" spans="8:9" ht="12.75">
      <c r="H113" s="4"/>
      <c r="I113" s="3"/>
    </row>
    <row r="114" spans="8:9" ht="12.75">
      <c r="H114" s="4"/>
      <c r="I114" s="3"/>
    </row>
  </sheetData>
  <sheetProtection/>
  <printOptions/>
  <pageMargins left="0.5" right="0.5" top="0.25" bottom="0.5" header="0.5" footer="0.5"/>
  <pageSetup horizontalDpi="600" verticalDpi="600" orientation="landscape" scale="83" r:id="rId1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3.8515625" style="0" bestFit="1" customWidth="1"/>
    <col min="3" max="3" width="14.00390625" style="0" bestFit="1" customWidth="1"/>
    <col min="4" max="4" width="21.421875" style="0" bestFit="1" customWidth="1"/>
  </cols>
  <sheetData>
    <row r="1" spans="2:4" ht="12.75">
      <c r="B1" t="s">
        <v>19</v>
      </c>
      <c r="D1" t="s">
        <v>3</v>
      </c>
    </row>
    <row r="2" spans="1:4" ht="12.75">
      <c r="A2" t="s">
        <v>17</v>
      </c>
      <c r="B2" s="43">
        <v>116729</v>
      </c>
      <c r="C2" t="s">
        <v>17</v>
      </c>
      <c r="D2" s="44">
        <v>7298522</v>
      </c>
    </row>
    <row r="3" spans="1:4" ht="12.75">
      <c r="A3" t="s">
        <v>18</v>
      </c>
      <c r="B3" s="43">
        <v>36143</v>
      </c>
      <c r="C3" t="s">
        <v>18</v>
      </c>
      <c r="D3" s="44">
        <v>2655338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 Cory</dc:creator>
  <cp:keywords/>
  <dc:description/>
  <cp:lastModifiedBy>Jacqueline Kurth</cp:lastModifiedBy>
  <cp:lastPrinted>2005-07-13T19:33:00Z</cp:lastPrinted>
  <dcterms:created xsi:type="dcterms:W3CDTF">2005-06-29T18:43:27Z</dcterms:created>
  <dcterms:modified xsi:type="dcterms:W3CDTF">2017-10-23T22:17:35Z</dcterms:modified>
  <cp:category/>
  <cp:version/>
  <cp:contentType/>
  <cp:contentStatus/>
</cp:coreProperties>
</file>